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E:\TOWN BUSINESS\Financial Disclosures\"/>
    </mc:Choice>
  </mc:AlternateContent>
  <xr:revisionPtr revIDLastSave="0" documentId="8_{82ABF361-D4B5-44BC-8657-429095462736}" xr6:coauthVersionLast="47" xr6:coauthVersionMax="47" xr10:uidLastSave="{00000000-0000-0000-0000-000000000000}"/>
  <bookViews>
    <workbookView xWindow="-120" yWindow="-120" windowWidth="24240" windowHeight="13140" tabRatio="685" firstSheet="1" activeTab="1" xr2:uid="{00000000-000D-0000-FFFF-FFFF00000000}"/>
  </bookViews>
  <sheets>
    <sheet name="Table of Contents" sheetId="11" r:id="rId1"/>
    <sheet name="1 - Contact Information" sheetId="1" r:id="rId2"/>
    <sheet name="2 - Individual Debt Obligations" sheetId="3" r:id="rId3"/>
    <sheet name="Chart1" sheetId="12" r:id="rId4"/>
    <sheet name="3 - Summary of Debt Obligations" sheetId="4" r:id="rId5"/>
    <sheet name="Hide" sheetId="2" state="hidden" r:id="rId6"/>
    <sheet name="4 - Additional Notes" sheetId="10" r:id="rId7"/>
    <sheet name="5 - Optional Reporting" sheetId="8" r:id="rId8"/>
    <sheet name="6 - Instructions and Glossary" sheetId="9" r:id="rId9"/>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12" i="4"/>
  <c r="B11" i="4"/>
  <c r="B10" i="4"/>
  <c r="B17" i="4" l="1"/>
  <c r="B16" i="4"/>
  <c r="B15" i="4"/>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<sst xmlns="http://schemas.openxmlformats.org/spreadsheetml/2006/main" count="438" uniqueCount="315">
  <si>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</si>
  <si>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</si>
  <si>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</si>
  <si>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</si>
  <si>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</si>
  <si>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</si>
  <si>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</si>
  <si>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</si>
  <si>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</si>
  <si>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</si>
  <si>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</si>
  <si>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</si>
  <si>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</si>
  <si>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</si>
  <si>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</si>
  <si>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</si>
  <si>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</si>
  <si>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</si>
  <si>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</si>
  <si>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</si>
  <si>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</si>
  <si>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</si>
  <si>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</si>
  <si>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</si>
  <si>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</si>
  <si>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</si>
  <si>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</si>
  <si>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</si>
  <si>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</si>
  <si>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</si>
  <si>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</si>
  <si>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</si>
  <si>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</si>
  <si>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</si>
  <si>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</si>
  <si>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</si>
  <si>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</si>
  <si>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</si>
  <si>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</si>
  <si>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</si>
  <si>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</si>
  <si>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</si>
  <si>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</si>
  <si>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</si>
  <si>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</si>
  <si>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</si>
  <si>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</si>
  <si>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</si>
  <si>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</si>
  <si>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</si>
  <si>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</si>
  <si>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</si>
  <si>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</si>
  <si>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</si>
  <si>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</si>
  <si>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</si>
  <si>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</si>
  <si>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</si>
  <si>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</si>
  <si>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</si>
  <si>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</si>
  <si>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</si>
  <si>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</si>
  <si>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</si>
  <si>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</si>
  <si>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</si>
  <si>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</si>
  <si>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</si>
  <si>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</si>
  <si>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</si>
  <si>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</si>
  <si>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</si>
  <si>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</si>
  <si>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</si>
  <si>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</si>
  <si>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</si>
  <si>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</si>
  <si>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</si>
  <si>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</si>
  <si>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</si>
  <si>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</si>
  <si>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</si>
  <si>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</si>
  <si>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</si>
  <si>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</si>
  <si>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</si>
  <si>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</si>
  <si>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</si>
  <si>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</si>
  <si>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</si>
  <si>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</si>
  <si>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</si>
  <si>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</si>
  <si>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</si>
  <si>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</si>
  <si>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</si>
  <si>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</si>
  <si>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</si>
  <si>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</si>
  <si>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</si>
  <si>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</si>
  <si>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</si>
  <si>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</si>
  <si>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</si>
  <si>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</si>
  <si>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</si>
  <si>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</si>
  <si>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</si>
  <si>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</si>
  <si>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</si>
  <si>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</si>
  <si>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</si>
  <si>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</si>
  <si>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</si>
  <si>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</si>
  <si>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</si>
  <si>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</si>
  <si>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</si>
  <si>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</si>
  <si>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</si>
  <si>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</si>
  <si>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</si>
  <si>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</si>
  <si>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</si>
  <si>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</si>
  <si>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</si>
  <si>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</si>
  <si>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</si>
  <si>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</si>
  <si>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</si>
  <si>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</si>
  <si>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</si>
  <si>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</si>
  <si>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</si>
  <si>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</si>
  <si>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</si>
  <si>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</si>
  <si>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</si>
  <si>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</si>
  <si>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</si>
  <si>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</si>
  <si>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</si>
  <si>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</si>
  <si>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</si>
  <si>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</si>
  <si>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</si>
  <si>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</si>
  <si>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</si>
  <si>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</si>
  <si>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</si>
  <si>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</si>
  <si>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</si>
  <si>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</si>
  <si>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</si>
  <si>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</si>
  <si>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</si>
  <si>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</si>
  <si>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</si>
  <si>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</si>
  <si>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</si>
  <si>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</si>
  <si>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</si>
  <si>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</si>
  <si>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</si>
  <si>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</si>
  <si>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</si>
  <si>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</si>
  <si>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</si>
  <si>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</si>
  <si>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</si>
  <si>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</si>
  <si>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</si>
  <si>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</si>
  <si>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</si>
  <si>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</si>
  <si>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</si>
  <si>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</si>
  <si>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</si>
  <si>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</si>
  <si>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</si>
  <si>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</si>
  <si>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</si>
  <si>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</si>
  <si>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</si>
  <si>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</si>
  <si>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</si>
  <si>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</si>
  <si>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</si>
  <si>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</si>
  <si>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</si>
  <si>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</si>
  <si>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</si>
  <si>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</si>
  <si>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</si>
  <si>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</si>
  <si>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</si>
  <si>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</si>
  <si>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</si>
  <si>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</si>
  <si>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</si>
  <si>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</si>
  <si>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</si>
  <si>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</si>
  <si>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</si>
  <si>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</si>
  <si>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</si>
  <si>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</si>
  <si>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</si>
  <si>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</si>
  <si>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</si>
  <si>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</si>
  <si>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</si>
  <si>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</si>
  <si>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</si>
  <si>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</si>
  <si>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</si>
  <si>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</si>
  <si>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</si>
  <si>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</si>
  <si>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</si>
  <si>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</si>
  <si>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</si>
  <si>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</si>
  <si>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</si>
  <si>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</si>
  <si>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</si>
  <si>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</si>
  <si>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</si>
  <si>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</si>
  <si>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</si>
  <si>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</si>
  <si>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</si>
  <si>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</si>
  <si>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</si>
  <si>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</si>
  <si>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</si>
  <si>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</si>
  <si>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</si>
  <si>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</si>
  <si>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</si>
  <si>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</si>
  <si>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</si>
  <si>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</si>
  <si>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</si>
  <si>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</si>
  <si>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</si>
  <si>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</si>
  <si>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</si>
  <si>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</si>
  <si>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</si>
  <si>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</si>
  <si>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</si>
  <si>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</si>
  <si>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</si>
  <si>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</si>
  <si>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</si>
  <si>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</si>
  <si>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</si>
  <si>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</si>
  <si>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</si>
  <si>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</si>
  <si>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</si>
  <si>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</si>
  <si>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</si>
  <si>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</si>
  <si>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</si>
  <si>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</si>
  <si>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</si>
  <si>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</si>
  <si>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</si>
  <si>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</si>
  <si>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</si>
  <si>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</si>
  <si>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</si>
  <si>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</si>
  <si>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</si>
  <si>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</si>
  <si>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</si>
  <si>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</si>
  <si>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</si>
  <si>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</si>
  <si>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</si>
  <si>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</si>
  <si>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</si>
  <si>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</si>
  <si>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</si>
  <si>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</si>
  <si>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</si>
  <si>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</si>
  <si>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</si>
  <si>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</si>
  <si>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</si>
  <si>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</si>
  <si>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</si>
  <si>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</si>
  <si>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</si>
  <si>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</si>
  <si>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</si>
  <si>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</si>
  <si>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Lakewood Village</t>
  </si>
  <si>
    <t>www.lakewoodvillagetx.us</t>
  </si>
  <si>
    <t>972-294-5555</t>
  </si>
  <si>
    <t>Dr. Mark E. Vargus</t>
  </si>
  <si>
    <t>Mayor</t>
  </si>
  <si>
    <t>mark@lakewoodvillagetx.us</t>
  </si>
  <si>
    <t>100 Highridge Dr</t>
  </si>
  <si>
    <t>Denton</t>
  </si>
  <si>
    <t>2014 CO</t>
  </si>
  <si>
    <t>Roads</t>
  </si>
  <si>
    <t>2020 CO</t>
  </si>
  <si>
    <t>census</t>
  </si>
  <si>
    <t>2022 CO</t>
  </si>
  <si>
    <t>Water, WWTP Expansions</t>
  </si>
  <si>
    <t>Utility Revenues, limited taxes</t>
  </si>
  <si>
    <t>2014 Certificates of Obligation redeemed and paid off early.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</si>
</sst>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'3 - Summary of Debt Obligations'!$A$6:$A$12</c:f>
              <c:strCache>
                <c:ptCount val="7"/>
                <c:pt idx="0">
                  <c:v>Directions: Fill in the cells in column B that correspond with the requested information. </c:v>
                </c:pt>
                <c:pt idx="1">
                  <c:v>All information entered should reflect the last day of the political subdivision's fiscal year identified on this form.</c:v>
                </c:pt>
                <c:pt idx="2">
                  <c:v>If there is no debt to report for the fiscal year, enter "N/A" or "$0" in each cell along column B.</c:v>
                </c:pt>
                <c:pt idx="3">
                  <c:v>Total Tax-Supported and Revenue Debt </c:v>
                </c:pt>
                <c:pt idx="4">
                  <c:v>Total authorized debt obligations:</c:v>
                </c:pt>
                <c:pt idx="5">
                  <c:v>Total principal of all outstanding debt obligations:</c:v>
                </c:pt>
                <c:pt idx="6">
                  <c:v>Combined principal and interest required to pay all outstanding debt obligations on time and in full:</c:v>
                </c:pt>
              </c:strCache>
            </c:strRef>
          </c:cat>
          <c:val>
            <c:numRef>
              <c:f>'3 - Summary of Debt Obligations'!$B$6:$B$12</c:f>
              <c:numCache>
                <c:formatCode>General</c:formatCode>
                <c:ptCount val="7"/>
                <c:pt idx="4" formatCode="&quot;$&quot;#,##0">
                  <c:v>9480000</c:v>
                </c:pt>
                <c:pt idx="5" formatCode="&quot;$&quot;#,##0">
                  <c:v>9390000</c:v>
                </c:pt>
                <c:pt idx="6" formatCode="&quot;$&quot;#,##0">
                  <c:v>13384088</c:v>
                </c:pt>
              </c:numCache>
            </c:numRef>
          </c:val>
          <c:extLst>
            <c:ext xmlns:c16="http://schemas.microsoft.com/office/drawing/2014/chart" uri="{C3380CC4-5D6E-409C-BE32-E72D297353CC}">
              <c16:uniqueId val="{00000000-A002-4640-84E0-677DF01B426E}"/>
            </c:ext>
          </c:extLst>
        </c:ser>
        <c:dLbls>
          <c:showLegendKey val="0"/>
          <c:showVal val="0"/>
          <c:showCatName val="0"/>
          <c:showSerName val="0"/>
          <c:showPercent val="0"/>
          <c:showBubbleSize val="0"/>
        </c:dLbls>
        <c:gapWidth val="219"/>
        <c:overlap val="-27"/>
        <c:axId val="417006056"/>
        <c:axId val="417008024"/>
      </c:barChart>
      <c:catAx>
        <c:axId val="417006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8024"/>
        <c:crosses val="autoZero"/>
        <c:auto val="1"/>
        <c:lblAlgn val="ctr"/>
        <c:lblOffset val="100"/>
        <c:noMultiLvlLbl val="0"/>
      </c:catAx>
      <c:valAx>
        <c:axId val="417008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6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51A2A21-6BFC-4450-9A67-660196F27706}">
  <sheetPr>
    <tabColor theme="3"/>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ED0083D6-FD9B-40AD-8070-009CDCEFD4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topLeftCell="A7" zoomScale="85" zoomScaleNormal="85" workbookViewId="0">
      <selection activeCell="B9" sqref="B9"/>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15</v>
      </c>
    </row>
    <row r="6" spans="1:2" x14ac:dyDescent="0.25">
      <c r="A6" s="12" t="s">
        <v>22</v>
      </c>
      <c r="B6" s="70"/>
    </row>
    <row r="7" spans="1:2" x14ac:dyDescent="0.25">
      <c r="A7" s="12" t="s">
        <v>239</v>
      </c>
      <c r="B7" s="69">
        <v>2022</v>
      </c>
    </row>
    <row r="8" spans="1:2" x14ac:dyDescent="0.25">
      <c r="A8" s="12" t="s">
        <v>298</v>
      </c>
      <c r="B8" s="71">
        <v>44470</v>
      </c>
    </row>
    <row r="9" spans="1:2" x14ac:dyDescent="0.25">
      <c r="A9" s="12" t="s">
        <v>14</v>
      </c>
      <c r="B9" s="65">
        <f>IF(ISBLANK(B8),"",DATE(YEAR(B8)+1,MONTH(B8),DAY(B8)-1))</f>
        <v>44834</v>
      </c>
    </row>
    <row r="10" spans="1:2" x14ac:dyDescent="0.25">
      <c r="A10" s="12" t="s">
        <v>21</v>
      </c>
      <c r="B10" s="71" t="s">
        <v>300</v>
      </c>
    </row>
    <row r="11" spans="1:2" x14ac:dyDescent="0.25">
      <c r="A11" s="12" t="s">
        <v>240</v>
      </c>
      <c r="B11" s="72"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t="s">
        <v>301</v>
      </c>
    </row>
    <row r="19" spans="1:2" x14ac:dyDescent="0.25">
      <c r="A19" s="15" t="s">
        <v>4</v>
      </c>
      <c r="B19" s="69" t="s">
        <v>304</v>
      </c>
    </row>
    <row r="20" spans="1:2" x14ac:dyDescent="0.25">
      <c r="A20" s="15" t="s">
        <v>245</v>
      </c>
      <c r="B20" s="69" t="s">
        <v>305</v>
      </c>
    </row>
    <row r="21" spans="1:2" x14ac:dyDescent="0.25">
      <c r="A21" s="15" t="s">
        <v>5</v>
      </c>
      <c r="B21" s="69"/>
    </row>
    <row r="22" spans="1:2" x14ac:dyDescent="0.25">
      <c r="A22" s="15" t="s">
        <v>246</v>
      </c>
      <c r="B22" s="69" t="s">
        <v>299</v>
      </c>
    </row>
    <row r="23" spans="1:2" x14ac:dyDescent="0.25">
      <c r="A23" s="15" t="s">
        <v>247</v>
      </c>
      <c r="B23" s="73">
        <v>75068</v>
      </c>
    </row>
    <row r="24" spans="1:2" x14ac:dyDescent="0.25">
      <c r="A24" s="15" t="s">
        <v>248</v>
      </c>
      <c r="B24" s="69" t="s">
        <v>306</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S111"/>
  <sheetViews>
    <sheetView zoomScale="85" zoomScaleNormal="85" workbookViewId="0">
      <selection activeCell="R13" sqref="R13"/>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Lakewood Village</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307</v>
      </c>
      <c r="B10" s="75"/>
      <c r="C10" s="76">
        <v>1600000</v>
      </c>
      <c r="D10" s="76">
        <v>0</v>
      </c>
      <c r="E10" s="77">
        <v>0</v>
      </c>
      <c r="F10" s="78">
        <v>45503</v>
      </c>
      <c r="G10" s="75" t="s">
        <v>12</v>
      </c>
      <c r="H10" s="77">
        <v>1600000</v>
      </c>
      <c r="I10" s="77">
        <v>1600000</v>
      </c>
      <c r="J10" s="77">
        <f>H10-I10</f>
        <v>0</v>
      </c>
      <c r="K10" s="75" t="s">
        <v>308</v>
      </c>
      <c r="L10" s="75" t="s">
        <v>13</v>
      </c>
      <c r="M10" s="74" t="s">
        <v>11</v>
      </c>
      <c r="N10" s="74" t="s">
        <v>11</v>
      </c>
      <c r="O10" s="75" t="s">
        <v>11</v>
      </c>
      <c r="P10" s="75" t="s">
        <v>11</v>
      </c>
      <c r="Q10" s="75"/>
      <c r="R10" s="74"/>
      <c r="S10" s="74"/>
    </row>
    <row r="11" spans="1:19" s="3" customFormat="1" x14ac:dyDescent="0.25">
      <c r="A11" s="74" t="s">
        <v>309</v>
      </c>
      <c r="B11" s="74"/>
      <c r="C11" s="76">
        <v>4490000</v>
      </c>
      <c r="D11" s="76">
        <v>4400000</v>
      </c>
      <c r="E11" s="77">
        <v>5907607</v>
      </c>
      <c r="F11" s="78">
        <v>51347</v>
      </c>
      <c r="G11" s="75" t="s">
        <v>12</v>
      </c>
      <c r="H11" s="77">
        <v>4490000</v>
      </c>
      <c r="I11" s="77">
        <v>4490000</v>
      </c>
      <c r="J11" s="77">
        <f t="shared" ref="J11:J61" si="0">H11-I11</f>
        <v>0</v>
      </c>
      <c r="K11" s="75" t="s">
        <v>308</v>
      </c>
      <c r="L11" s="75" t="s">
        <v>12</v>
      </c>
      <c r="M11" s="74"/>
      <c r="N11" s="74" t="s">
        <v>46</v>
      </c>
      <c r="O11" s="75"/>
      <c r="P11" s="75"/>
      <c r="Q11" s="75"/>
      <c r="R11" s="74"/>
      <c r="S11" s="74"/>
    </row>
    <row r="12" spans="1:19" s="3" customFormat="1" x14ac:dyDescent="0.25">
      <c r="A12" s="74" t="s">
        <v>311</v>
      </c>
      <c r="B12" s="74"/>
      <c r="C12" s="76">
        <v>4990000</v>
      </c>
      <c r="D12" s="76">
        <v>4990000</v>
      </c>
      <c r="E12" s="77">
        <v>7476481</v>
      </c>
      <c r="F12" s="78">
        <v>53903</v>
      </c>
      <c r="G12" s="75" t="s">
        <v>12</v>
      </c>
      <c r="H12" s="77">
        <v>4990000</v>
      </c>
      <c r="I12" s="77">
        <v>415000</v>
      </c>
      <c r="J12" s="77">
        <f t="shared" si="0"/>
        <v>4575000</v>
      </c>
      <c r="K12" s="75" t="s">
        <v>312</v>
      </c>
      <c r="L12" s="75" t="s">
        <v>12</v>
      </c>
      <c r="M12" s="74"/>
      <c r="N12" s="74" t="s">
        <v>46</v>
      </c>
      <c r="O12" s="75"/>
      <c r="P12" s="75"/>
      <c r="Q12" s="75"/>
      <c r="R12" s="74" t="s">
        <v>313</v>
      </c>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scale="28"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opLeftCell="A7"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Lakewood Village</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f>'2 - Individual Debt Obligations'!C11+'2 - Individual Debt Obligations'!C12</f>
        <v>9480000</v>
      </c>
    </row>
    <row r="11" spans="1:11" x14ac:dyDescent="0.25">
      <c r="A11" s="52" t="s">
        <v>81</v>
      </c>
      <c r="B11" s="80">
        <f>'2 - Individual Debt Obligations'!D11+'2 - Individual Debt Obligations'!D12</f>
        <v>9390000</v>
      </c>
    </row>
    <row r="12" spans="1:11" ht="31.5" x14ac:dyDescent="0.25">
      <c r="A12" s="52" t="s">
        <v>82</v>
      </c>
      <c r="B12" s="80">
        <f>'2 - Individual Debt Obligations'!E11+'2 - Individual Debt Obligations'!E12</f>
        <v>13384088</v>
      </c>
    </row>
    <row r="13" spans="1:11" x14ac:dyDescent="0.25">
      <c r="A13" s="18"/>
      <c r="B13" s="18"/>
    </row>
    <row r="14" spans="1:11" ht="31.5" x14ac:dyDescent="0.25">
      <c r="A14" s="25" t="s">
        <v>224</v>
      </c>
      <c r="B14" s="26"/>
    </row>
    <row r="15" spans="1:11" x14ac:dyDescent="0.25">
      <c r="A15" s="51" t="s">
        <v>83</v>
      </c>
      <c r="B15" s="79">
        <f>B10</f>
        <v>9480000</v>
      </c>
    </row>
    <row r="16" spans="1:11" ht="31.5" x14ac:dyDescent="0.25">
      <c r="A16" s="52" t="s">
        <v>84</v>
      </c>
      <c r="B16" s="80">
        <f>B11</f>
        <v>9390000</v>
      </c>
    </row>
    <row r="17" spans="1:2" ht="31.5" x14ac:dyDescent="0.25">
      <c r="A17" s="52" t="s">
        <v>85</v>
      </c>
      <c r="B17" s="80">
        <f>B12</f>
        <v>13384088</v>
      </c>
    </row>
    <row r="18" spans="1:2" x14ac:dyDescent="0.25">
      <c r="A18" s="18"/>
      <c r="B18" s="18"/>
    </row>
    <row r="19" spans="1:2" ht="31.5" x14ac:dyDescent="0.25">
      <c r="A19" s="25" t="s">
        <v>223</v>
      </c>
      <c r="B19" s="28"/>
    </row>
    <row r="20" spans="1:2" x14ac:dyDescent="0.25">
      <c r="A20" s="51" t="s">
        <v>290</v>
      </c>
      <c r="B20" s="81">
        <v>1026</v>
      </c>
    </row>
    <row r="21" spans="1:2" x14ac:dyDescent="0.25">
      <c r="A21" s="51" t="s">
        <v>291</v>
      </c>
      <c r="B21" s="82" t="s">
        <v>310</v>
      </c>
    </row>
    <row r="22" spans="1:2" ht="31.5" customHeight="1" x14ac:dyDescent="0.25">
      <c r="A22" s="51" t="s">
        <v>86</v>
      </c>
      <c r="B22" s="79">
        <f>B15/$B$20</f>
        <v>9239.7660818713448</v>
      </c>
    </row>
    <row r="23" spans="1:2" ht="31.5" x14ac:dyDescent="0.25">
      <c r="A23" s="52" t="s">
        <v>87</v>
      </c>
      <c r="B23" s="80">
        <f>B16/$B$20</f>
        <v>9152.0467836257303</v>
      </c>
    </row>
    <row r="24" spans="1:2" ht="47.25" customHeight="1" x14ac:dyDescent="0.25">
      <c r="A24" s="52" t="s">
        <v>88</v>
      </c>
      <c r="B24" s="80">
        <f>B17/$B$20</f>
        <v>13044.920077972709</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4" sqref="B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t="s">
        <v>314</v>
      </c>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14</vt:i4>
      </vt:variant>
    </vt:vector>
  </HeadingPairs>
  <TitlesOfParts>
    <vt:vector size="23"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Chart1</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Mark</cp:lastModifiedBy>
  <cp:lastPrinted>2021-11-04T22:41:13Z</cp:lastPrinted>
  <dcterms:created xsi:type="dcterms:W3CDTF">2017-01-13T17:49:37Z</dcterms:created>
  <dcterms:modified xsi:type="dcterms:W3CDTF">2022-12-13T01:52:34Z</dcterms:modified>
</cp:coreProperties>
</file>